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Финвал" sheetId="13" r:id="rId1"/>
    <sheet name="Фин кэф формула" sheetId="18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8" l="1"/>
  <c r="D4" i="18"/>
  <c r="D6" i="18" s="1"/>
  <c r="C4" i="18"/>
  <c r="D9" i="18" s="1"/>
  <c r="D8" i="18" s="1"/>
  <c r="E3" i="18"/>
  <c r="E2" i="18"/>
  <c r="E4" i="18" l="1"/>
  <c r="C9" i="18"/>
  <c r="E9" i="18" l="1"/>
  <c r="C8" i="18"/>
  <c r="E8" i="18" s="1"/>
  <c r="E5" i="18" l="1"/>
  <c r="C4" i="13" s="1"/>
  <c r="E6" i="18" l="1"/>
</calcChain>
</file>

<file path=xl/sharedStrings.xml><?xml version="1.0" encoding="utf-8"?>
<sst xmlns="http://schemas.openxmlformats.org/spreadsheetml/2006/main" count="50" uniqueCount="50">
  <si>
    <t>х</t>
  </si>
  <si>
    <t>у</t>
  </si>
  <si>
    <t xml:space="preserve"> </t>
  </si>
  <si>
    <t>b</t>
  </si>
  <si>
    <t>a</t>
  </si>
  <si>
    <t>Финвала продано:</t>
  </si>
  <si>
    <t>Последней рыбы продано:</t>
  </si>
  <si>
    <t>Кэф фин:</t>
  </si>
  <si>
    <t>Инструкция</t>
  </si>
  <si>
    <t>Примечание автора:</t>
  </si>
  <si>
    <t>Данный файл позволяет без продажи рыбы узнать, какой сейчас коэффициент на финвала.</t>
  </si>
  <si>
    <t>1. Открываем раздел &lt;Цена на рыбу&gt; на официальном сайте РР3</t>
  </si>
  <si>
    <t>https://rus-fishsoft.ru/fish-prices</t>
  </si>
  <si>
    <t>Смотрим, сколько финвала было продано (число справа от зеленого индикатора).</t>
  </si>
  <si>
    <t>Например, в данном случае финвала было продано 134 особи</t>
  </si>
  <si>
    <t>3. Определяем количество проданной рыбы с последней строчки в рейтинге продаж</t>
  </si>
  <si>
    <t>Для этого в разделе &lt;Цена на рыбу на сайте&gt; прокручиваем в самый низ (можно просто нажать кнопку End на клавиатуре)</t>
  </si>
  <si>
    <t>Смотрим, сколько было проданы рыбы с самой последней строчки (на текущий момент это 1178-ая рыба в списке)</t>
  </si>
  <si>
    <t>&lt;-- Смотри пункт 2 инструкции</t>
  </si>
  <si>
    <t>&lt;-- Рассчитанный коэффициент на финвала</t>
  </si>
  <si>
    <t>&lt;-- Смотри пункт 3 инструкции</t>
  </si>
  <si>
    <t>4. Смотрим, какой коэффициент мы получили</t>
  </si>
  <si>
    <t>2. Определяем количество проданных финвалов</t>
  </si>
  <si>
    <t>5. Принимаем решение, продавать финвала или придержать</t>
  </si>
  <si>
    <r>
      <rPr>
        <b/>
        <sz val="11"/>
        <color rgb="FFFF0000"/>
        <rFont val="Calibri"/>
        <family val="2"/>
        <charset val="204"/>
        <scheme val="minor"/>
      </rPr>
      <t xml:space="preserve">! </t>
    </r>
    <r>
      <rPr>
        <sz val="11"/>
        <color theme="1"/>
        <rFont val="Calibri"/>
        <family val="2"/>
        <scheme val="minor"/>
      </rPr>
      <t xml:space="preserve">Помните, когда финвал на последней строчке, его ни в коем случае нельзя продавать. Кэф в таком случае равен </t>
    </r>
    <r>
      <rPr>
        <b/>
        <sz val="11"/>
        <color rgb="FF7030A0"/>
        <rFont val="Calibri"/>
        <family val="2"/>
        <charset val="204"/>
        <scheme val="minor"/>
      </rPr>
      <t>0.2154</t>
    </r>
  </si>
  <si>
    <t>Мое субъективное мнение по поводу хороших и плохих коэффициентов:</t>
  </si>
  <si>
    <t>Идеальный</t>
  </si>
  <si>
    <t>Очень хороший</t>
  </si>
  <si>
    <t>Хороший</t>
  </si>
  <si>
    <t>Сойдет, если нужны бабки</t>
  </si>
  <si>
    <t>Плохой</t>
  </si>
  <si>
    <t>0,92 и более</t>
  </si>
  <si>
    <t>0.9 - 0.92</t>
  </si>
  <si>
    <t>0.88 - 0.9</t>
  </si>
  <si>
    <t>0.86 - 0.88</t>
  </si>
  <si>
    <t>0.84 - 0.86</t>
  </si>
  <si>
    <t>0.8 - 0.84</t>
  </si>
  <si>
    <t>менее 0.8</t>
  </si>
  <si>
    <t>Ввод данных и расчёт</t>
  </si>
  <si>
    <r>
      <t xml:space="preserve">В данном случае число </t>
    </r>
    <r>
      <rPr>
        <b/>
        <sz val="11"/>
        <color rgb="FF7030A0"/>
        <rFont val="Calibri"/>
        <family val="2"/>
        <charset val="204"/>
        <scheme val="minor"/>
      </rPr>
      <t>3509</t>
    </r>
    <r>
      <rPr>
        <sz val="11"/>
        <color theme="1"/>
        <rFont val="Calibri"/>
        <family val="2"/>
        <scheme val="minor"/>
      </rPr>
      <t xml:space="preserve"> мы вписываем в голубую ячейку таблички (C3)</t>
    </r>
  </si>
  <si>
    <r>
      <t xml:space="preserve">Это число (в нашем примере число </t>
    </r>
    <r>
      <rPr>
        <b/>
        <sz val="11"/>
        <color rgb="FF7030A0"/>
        <rFont val="Calibri"/>
        <family val="2"/>
        <charset val="204"/>
        <scheme val="minor"/>
      </rPr>
      <t>134</t>
    </r>
    <r>
      <rPr>
        <sz val="11"/>
        <color theme="1"/>
        <rFont val="Calibri"/>
        <family val="2"/>
        <scheme val="minor"/>
      </rPr>
      <t>) вписываем в желтую ячейку (C2) таблички наверху</t>
    </r>
  </si>
  <si>
    <t>Он появится в оранжевой ячейке в табличке наверху</t>
  </si>
  <si>
    <t>Для этого нажимаем на клавиатуре сочетание клавиш CTRL+F и в появившемся окне пишем слово Финвал</t>
  </si>
  <si>
    <r>
      <t xml:space="preserve">В нашем примере коэффициент получился </t>
    </r>
    <r>
      <rPr>
        <b/>
        <sz val="11"/>
        <color rgb="FF7030A0"/>
        <rFont val="Calibri"/>
        <family val="2"/>
        <charset val="204"/>
        <scheme val="minor"/>
      </rPr>
      <t>0,9062</t>
    </r>
  </si>
  <si>
    <t>Очень плохой</t>
  </si>
  <si>
    <t>Вы попали в ад</t>
  </si>
  <si>
    <r>
      <rPr>
        <b/>
        <sz val="11"/>
        <color rgb="FFFF0000"/>
        <rFont val="Calibri"/>
        <family val="2"/>
        <charset val="204"/>
        <scheme val="minor"/>
      </rPr>
      <t xml:space="preserve">!! </t>
    </r>
    <r>
      <rPr>
        <sz val="11"/>
        <color theme="1"/>
        <rFont val="Calibri"/>
        <family val="2"/>
        <charset val="204"/>
        <scheme val="minor"/>
      </rPr>
      <t>Если все равно не можете разобраться, спросите на локациии у более опытных рыбаков, в цене финвал или нет</t>
    </r>
  </si>
  <si>
    <r>
      <rPr>
        <b/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Помните, что цена меняется каждые 5 часов реала. Не рискуйте продавать рыбу в минуту перемены цен</t>
    </r>
  </si>
  <si>
    <t>0.2154</t>
  </si>
  <si>
    <t>Вы в раю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</si>
</sst>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00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u/>
      <sz val="11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i/>
      <u/>
      <sz val="11"/>
      <color rgb="FF0070C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rgb="FF7030A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u/>
      <sz val="11"/>
      <color rgb="FF0070C0"/>
      <name val="Calibri"/>
      <family val="2"/>
      <charset val="204"/>
      <scheme val="minor"/>
    </font>
    <font>
      <i/>
      <sz val="11"/>
      <color theme="0" tint="-0.499984740745262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auto="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D65302"/>
        <bgColor indexed="64"/>
      </patternFill>
    </fill>
    <fill>
      <patternFill patternType="solid">
        <fgColor rgb="FFFF8F79"/>
        <bgColor indexed="64"/>
      </patternFill>
    </fill>
    <fill>
      <patternFill patternType="solid">
        <fgColor rgb="FFFFD46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43">
    <xf numFmtId="0" fontId="0" fillId="0" borderId="0" xfId="0"/>
    <xf numFmtId="164" fontId="0" fillId="0" borderId="0" xfId="0" applyNumberFormat="1"/>
    <xf numFmtId="0" fontId="4" fillId="0" borderId="0" xfId="0" applyFont="1"/>
    <xf numFmtId="164" fontId="0" fillId="2" borderId="0" xfId="0" applyNumberFormat="1" applyFill="1"/>
    <xf numFmtId="165" fontId="4" fillId="0" borderId="0" xfId="1" applyNumberFormat="1" applyFont="1"/>
    <xf numFmtId="165" fontId="4" fillId="2" borderId="0" xfId="1" applyNumberFormat="1" applyFont="1" applyFill="1"/>
    <xf numFmtId="0" fontId="2" fillId="3" borderId="0" xfId="0" applyFont="1" applyFill="1" applyBorder="1"/>
    <xf numFmtId="0" fontId="0" fillId="3" borderId="0" xfId="0" applyFill="1"/>
    <xf numFmtId="0" fontId="7" fillId="3" borderId="0" xfId="0" applyFont="1" applyFill="1"/>
    <xf numFmtId="164" fontId="0" fillId="3" borderId="0" xfId="0" applyNumberFormat="1" applyFill="1"/>
    <xf numFmtId="0" fontId="8" fillId="3" borderId="0" xfId="0" applyFont="1" applyFill="1"/>
    <xf numFmtId="0" fontId="6" fillId="3" borderId="0" xfId="2" applyFill="1"/>
    <xf numFmtId="0" fontId="2" fillId="3" borderId="0" xfId="0" applyFont="1" applyFill="1"/>
    <xf numFmtId="0" fontId="2" fillId="4" borderId="1" xfId="0" applyFont="1" applyFill="1" applyBorder="1" applyAlignment="1">
      <alignment horizontal="center"/>
    </xf>
    <xf numFmtId="0" fontId="1" fillId="3" borderId="0" xfId="0" applyFont="1" applyFill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164" fontId="9" fillId="9" borderId="6" xfId="0" applyNumberFormat="1" applyFont="1" applyFill="1" applyBorder="1" applyAlignment="1">
      <alignment horizontal="center"/>
    </xf>
    <xf numFmtId="164" fontId="9" fillId="9" borderId="7" xfId="0" applyNumberFormat="1" applyFont="1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2" fillId="0" borderId="11" xfId="0" applyFont="1" applyFill="1" applyBorder="1"/>
    <xf numFmtId="0" fontId="0" fillId="10" borderId="0" xfId="0" applyFill="1"/>
    <xf numFmtId="0" fontId="0" fillId="10" borderId="10" xfId="0" applyFill="1" applyBorder="1"/>
    <xf numFmtId="0" fontId="0" fillId="10" borderId="0" xfId="0" applyFill="1" applyBorder="1"/>
    <xf numFmtId="0" fontId="0" fillId="10" borderId="12" xfId="0" applyFill="1" applyBorder="1"/>
    <xf numFmtId="164" fontId="0" fillId="10" borderId="0" xfId="0" applyNumberFormat="1" applyFill="1"/>
    <xf numFmtId="0" fontId="5" fillId="10" borderId="2" xfId="0" applyFont="1" applyFill="1" applyBorder="1"/>
    <xf numFmtId="164" fontId="0" fillId="10" borderId="12" xfId="0" applyNumberFormat="1" applyFill="1" applyBorder="1"/>
    <xf numFmtId="164" fontId="8" fillId="10" borderId="0" xfId="0" applyNumberFormat="1" applyFont="1" applyFill="1"/>
    <xf numFmtId="164" fontId="8" fillId="10" borderId="0" xfId="0" applyNumberFormat="1" applyFont="1" applyFill="1" applyBorder="1"/>
    <xf numFmtId="0" fontId="12" fillId="3" borderId="0" xfId="0" applyFont="1" applyFill="1" applyBorder="1"/>
    <xf numFmtId="0" fontId="1" fillId="3" borderId="0" xfId="0" applyFont="1" applyFill="1" applyBorder="1"/>
    <xf numFmtId="0" fontId="10" fillId="5" borderId="0" xfId="0" applyFont="1" applyFill="1"/>
    <xf numFmtId="0" fontId="10" fillId="6" borderId="0" xfId="0" applyFont="1" applyFill="1"/>
    <xf numFmtId="0" fontId="10" fillId="8" borderId="0" xfId="0" applyFont="1" applyFill="1"/>
    <xf numFmtId="0" fontId="10" fillId="7" borderId="0" xfId="0" applyFont="1" applyFill="1"/>
    <xf numFmtId="0" fontId="10" fillId="14" borderId="0" xfId="0" applyFont="1" applyFill="1"/>
    <xf numFmtId="0" fontId="10" fillId="13" borderId="0" xfId="0" applyFont="1" applyFill="1"/>
    <xf numFmtId="0" fontId="10" fillId="12" borderId="0" xfId="0" applyFont="1" applyFill="1"/>
    <xf numFmtId="0" fontId="10" fillId="11" borderId="0" xfId="0" applyFont="1" applyFill="1"/>
    <xf numFmtId="0" fontId="13" fillId="3" borderId="0" xfId="0" applyFont="1" applyFill="1"/>
  </cellXfs>
  <cellStyles count="3">
    <cellStyle name="Гиперссылка" xfId="2" builtinId="8"/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mruColors>
      <color rgb="FFFFD467"/>
      <color rgb="FFFF8F79"/>
      <color rgb="FFD65302"/>
      <color rgb="FFE723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34332</xdr:colOff>
      <xdr:row>16</xdr:row>
      <xdr:rowOff>0</xdr:rowOff>
    </xdr:from>
    <xdr:to>
      <xdr:col>6</xdr:col>
      <xdr:colOff>12231</xdr:colOff>
      <xdr:row>17</xdr:row>
      <xdr:rowOff>175850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482" y="1365250"/>
          <a:ext cx="6543799" cy="3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31751</xdr:colOff>
      <xdr:row>24</xdr:row>
      <xdr:rowOff>0</xdr:rowOff>
    </xdr:from>
    <xdr:to>
      <xdr:col>6</xdr:col>
      <xdr:colOff>11766</xdr:colOff>
      <xdr:row>25</xdr:row>
      <xdr:rowOff>175850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1" y="2730500"/>
          <a:ext cx="6545915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us-fishsoft.ru/fish-pri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showGridLines="0" tabSelected="1" zoomScaleNormal="100" workbookViewId="0">
      <selection activeCell="F48" sqref="F48"/>
    </sheetView>
  </sheetViews>
  <sheetFormatPr defaultColWidth="8.7265625" defaultRowHeight="14.5" x14ac:dyDescent="0.35"/>
  <cols>
    <col min="1" max="1" width="2.6328125" style="7" customWidth="1"/>
    <col min="2" max="2" width="24.90625" style="7" bestFit="1" customWidth="1"/>
    <col min="3" max="3" width="31.7265625" style="7" bestFit="1" customWidth="1"/>
    <col min="4" max="5" width="12.453125" style="9" customWidth="1"/>
    <col min="6" max="7" width="12.453125" style="7" customWidth="1"/>
    <col min="8" max="8" width="8.7265625" style="7" customWidth="1"/>
    <col min="9" max="16384" width="8.7265625" style="7"/>
  </cols>
  <sheetData>
    <row r="1" spans="1:5" s="23" customFormat="1" ht="15" thickBot="1" x14ac:dyDescent="0.4">
      <c r="B1" s="28" t="s">
        <v>38</v>
      </c>
      <c r="D1" s="27"/>
      <c r="E1" s="27"/>
    </row>
    <row r="2" spans="1:5" s="23" customFormat="1" ht="15" thickTop="1" x14ac:dyDescent="0.35">
      <c r="A2" s="24"/>
      <c r="B2" s="22" t="s">
        <v>5</v>
      </c>
      <c r="C2" s="15">
        <v>134</v>
      </c>
      <c r="D2" s="16"/>
      <c r="E2" s="30" t="s">
        <v>18</v>
      </c>
    </row>
    <row r="3" spans="1:5" s="23" customFormat="1" x14ac:dyDescent="0.35">
      <c r="A3" s="25"/>
      <c r="B3" s="20" t="s">
        <v>6</v>
      </c>
      <c r="C3" s="13">
        <v>3509</v>
      </c>
      <c r="D3" s="17"/>
      <c r="E3" s="30" t="s">
        <v>20</v>
      </c>
    </row>
    <row r="4" spans="1:5" s="23" customFormat="1" ht="15" thickBot="1" x14ac:dyDescent="0.4">
      <c r="A4" s="25"/>
      <c r="B4" s="21" t="s">
        <v>7</v>
      </c>
      <c r="C4" s="18">
        <f>'Фин кэф формула'!E5</f>
        <v>0.90621028571656204</v>
      </c>
      <c r="D4" s="19"/>
      <c r="E4" s="31" t="s">
        <v>19</v>
      </c>
    </row>
    <row r="5" spans="1:5" s="26" customFormat="1" ht="15.5" thickTop="1" thickBot="1" x14ac:dyDescent="0.4">
      <c r="D5" s="29"/>
      <c r="E5" s="29"/>
    </row>
    <row r="7" spans="1:5" x14ac:dyDescent="0.35">
      <c r="B7" s="8" t="s">
        <v>9</v>
      </c>
    </row>
    <row r="8" spans="1:5" x14ac:dyDescent="0.35">
      <c r="B8" s="42" t="s">
        <v>10</v>
      </c>
    </row>
    <row r="9" spans="1:5" x14ac:dyDescent="0.35">
      <c r="B9" s="10"/>
    </row>
    <row r="10" spans="1:5" x14ac:dyDescent="0.35">
      <c r="B10" s="32" t="s">
        <v>8</v>
      </c>
    </row>
    <row r="11" spans="1:5" x14ac:dyDescent="0.35">
      <c r="B11" s="6" t="s">
        <v>11</v>
      </c>
    </row>
    <row r="12" spans="1:5" x14ac:dyDescent="0.35">
      <c r="B12" s="11" t="s">
        <v>12</v>
      </c>
      <c r="C12" s="9"/>
    </row>
    <row r="13" spans="1:5" x14ac:dyDescent="0.35">
      <c r="B13" s="11"/>
      <c r="C13" s="9"/>
    </row>
    <row r="14" spans="1:5" x14ac:dyDescent="0.35">
      <c r="B14" s="6" t="s">
        <v>22</v>
      </c>
    </row>
    <row r="15" spans="1:5" x14ac:dyDescent="0.35">
      <c r="B15" s="33" t="s">
        <v>42</v>
      </c>
    </row>
    <row r="16" spans="1:5" x14ac:dyDescent="0.35">
      <c r="B16" s="7" t="s">
        <v>13</v>
      </c>
    </row>
    <row r="19" spans="2:7" x14ac:dyDescent="0.35">
      <c r="B19" s="7" t="s">
        <v>14</v>
      </c>
    </row>
    <row r="20" spans="2:7" x14ac:dyDescent="0.35">
      <c r="B20" s="7" t="s">
        <v>40</v>
      </c>
    </row>
    <row r="22" spans="2:7" x14ac:dyDescent="0.35">
      <c r="B22" s="12" t="s">
        <v>15</v>
      </c>
    </row>
    <row r="23" spans="2:7" x14ac:dyDescent="0.35">
      <c r="B23" s="7" t="s">
        <v>16</v>
      </c>
    </row>
    <row r="24" spans="2:7" x14ac:dyDescent="0.35">
      <c r="B24" s="7" t="s">
        <v>17</v>
      </c>
    </row>
    <row r="27" spans="2:7" x14ac:dyDescent="0.35">
      <c r="B27" s="7" t="s">
        <v>39</v>
      </c>
    </row>
    <row r="29" spans="2:7" x14ac:dyDescent="0.35">
      <c r="B29" s="12" t="s">
        <v>21</v>
      </c>
    </row>
    <row r="30" spans="2:7" x14ac:dyDescent="0.35">
      <c r="B30" s="7" t="s">
        <v>41</v>
      </c>
      <c r="D30" s="7"/>
      <c r="E30" s="7"/>
    </row>
    <row r="31" spans="2:7" x14ac:dyDescent="0.35">
      <c r="B31" s="7" t="s">
        <v>43</v>
      </c>
      <c r="D31" s="7"/>
      <c r="E31" s="7"/>
    </row>
    <row r="32" spans="2:7" x14ac:dyDescent="0.35">
      <c r="F32" s="9"/>
      <c r="G32" s="9"/>
    </row>
    <row r="33" spans="2:7" x14ac:dyDescent="0.35">
      <c r="B33" s="12" t="s">
        <v>23</v>
      </c>
      <c r="F33" s="9"/>
      <c r="G33" s="9"/>
    </row>
    <row r="34" spans="2:7" x14ac:dyDescent="0.35">
      <c r="B34" s="14" t="s">
        <v>24</v>
      </c>
      <c r="F34" s="9"/>
      <c r="G34" s="9"/>
    </row>
    <row r="35" spans="2:7" x14ac:dyDescent="0.35">
      <c r="B35" s="14" t="s">
        <v>46</v>
      </c>
      <c r="F35" s="9"/>
      <c r="G35" s="9"/>
    </row>
    <row r="36" spans="2:7" x14ac:dyDescent="0.35">
      <c r="B36" s="14" t="s">
        <v>47</v>
      </c>
      <c r="F36" s="9"/>
      <c r="G36" s="9"/>
    </row>
    <row r="37" spans="2:7" x14ac:dyDescent="0.35">
      <c r="B37" s="14"/>
      <c r="F37" s="9"/>
      <c r="G37" s="9"/>
    </row>
    <row r="38" spans="2:7" x14ac:dyDescent="0.35">
      <c r="B38" s="8" t="s">
        <v>25</v>
      </c>
      <c r="F38" s="9"/>
      <c r="G38" s="9"/>
    </row>
    <row r="39" spans="2:7" x14ac:dyDescent="0.35">
      <c r="B39" s="7" t="s">
        <v>49</v>
      </c>
      <c r="C39" s="34" t="s">
        <v>31</v>
      </c>
      <c r="F39" s="9"/>
      <c r="G39" s="9"/>
    </row>
    <row r="40" spans="2:7" x14ac:dyDescent="0.35">
      <c r="B40" s="7" t="s">
        <v>26</v>
      </c>
      <c r="C40" s="35" t="s">
        <v>32</v>
      </c>
      <c r="F40" s="9"/>
      <c r="G40" s="9"/>
    </row>
    <row r="41" spans="2:7" x14ac:dyDescent="0.35">
      <c r="B41" s="7" t="s">
        <v>27</v>
      </c>
      <c r="C41" s="36" t="s">
        <v>33</v>
      </c>
      <c r="F41" s="9"/>
      <c r="G41" s="9"/>
    </row>
    <row r="42" spans="2:7" x14ac:dyDescent="0.35">
      <c r="B42" s="7" t="s">
        <v>28</v>
      </c>
      <c r="C42" s="37" t="s">
        <v>34</v>
      </c>
      <c r="F42" s="9"/>
      <c r="G42" s="9"/>
    </row>
    <row r="43" spans="2:7" x14ac:dyDescent="0.35">
      <c r="B43" s="7" t="s">
        <v>29</v>
      </c>
      <c r="C43" s="38" t="s">
        <v>35</v>
      </c>
      <c r="F43" s="9"/>
      <c r="G43" s="9"/>
    </row>
    <row r="44" spans="2:7" x14ac:dyDescent="0.35">
      <c r="B44" s="7" t="s">
        <v>30</v>
      </c>
      <c r="C44" s="39" t="s">
        <v>36</v>
      </c>
      <c r="F44" s="9"/>
      <c r="G44" s="9"/>
    </row>
    <row r="45" spans="2:7" x14ac:dyDescent="0.35">
      <c r="B45" s="7" t="s">
        <v>44</v>
      </c>
      <c r="C45" s="40" t="s">
        <v>37</v>
      </c>
      <c r="F45" s="9"/>
      <c r="G45" s="9"/>
    </row>
    <row r="46" spans="2:7" x14ac:dyDescent="0.35">
      <c r="B46" s="7" t="s">
        <v>45</v>
      </c>
      <c r="C46" s="41" t="s">
        <v>48</v>
      </c>
    </row>
  </sheetData>
  <sortState ref="B2:D57">
    <sortCondition ref="B2:B57"/>
  </sortState>
  <mergeCells count="3">
    <mergeCell ref="C2:D2"/>
    <mergeCell ref="C3:D3"/>
    <mergeCell ref="C4:D4"/>
  </mergeCells>
  <hyperlinks>
    <hyperlink ref="B12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9"/>
  <sheetViews>
    <sheetView showGridLines="0" workbookViewId="0">
      <selection activeCell="E5" sqref="E5"/>
    </sheetView>
  </sheetViews>
  <sheetFormatPr defaultRowHeight="14.5" x14ac:dyDescent="0.35"/>
  <cols>
    <col min="2" max="2" width="1.90625" bestFit="1" customWidth="1"/>
    <col min="3" max="5" width="11.81640625" bestFit="1" customWidth="1"/>
    <col min="7" max="7" width="11.81640625" bestFit="1" customWidth="1"/>
  </cols>
  <sheetData>
    <row r="2" spans="2:7" x14ac:dyDescent="0.35">
      <c r="C2">
        <v>4291</v>
      </c>
      <c r="D2">
        <v>904</v>
      </c>
      <c r="E2" s="3">
        <f>Финвал!C3</f>
        <v>3509</v>
      </c>
      <c r="G2">
        <v>10309</v>
      </c>
    </row>
    <row r="3" spans="2:7" x14ac:dyDescent="0.35">
      <c r="C3">
        <v>179</v>
      </c>
      <c r="D3">
        <v>278</v>
      </c>
      <c r="E3" s="3">
        <f>Финвал!C2</f>
        <v>134</v>
      </c>
      <c r="G3">
        <v>695</v>
      </c>
    </row>
    <row r="4" spans="2:7" x14ac:dyDescent="0.35">
      <c r="B4" t="s">
        <v>0</v>
      </c>
      <c r="C4" s="4">
        <f xml:space="preserve"> 1 - C3/C2</f>
        <v>0.95828478210207413</v>
      </c>
      <c r="D4" s="4">
        <f xml:space="preserve"> 1 - D3/D2</f>
        <v>0.69247787610619471</v>
      </c>
      <c r="E4" s="5">
        <f xml:space="preserve"> 1 - E3/E2</f>
        <v>0.96181248218865778</v>
      </c>
      <c r="F4" s="2"/>
      <c r="G4" s="4">
        <v>0.93258317974585314</v>
      </c>
    </row>
    <row r="5" spans="2:7" x14ac:dyDescent="0.35">
      <c r="B5" t="s">
        <v>1</v>
      </c>
      <c r="C5">
        <v>0.9036766383223076</v>
      </c>
      <c r="D5">
        <v>0.71277011049343675</v>
      </c>
      <c r="E5" s="3">
        <f>E9*E4+E8</f>
        <v>0.90621028571656204</v>
      </c>
      <c r="G5">
        <v>0.88519207277201395</v>
      </c>
    </row>
    <row r="6" spans="2:7" x14ac:dyDescent="0.35">
      <c r="C6" s="2">
        <f>C5/C4</f>
        <v>0.9430147021014158</v>
      </c>
      <c r="D6" s="2">
        <f>D5/D4</f>
        <v>1.029303801734931</v>
      </c>
      <c r="E6" s="2">
        <f>E5/E4</f>
        <v>0.94219019039390106</v>
      </c>
      <c r="G6" s="2">
        <v>0.94918297048124523</v>
      </c>
    </row>
    <row r="7" spans="2:7" x14ac:dyDescent="0.35">
      <c r="B7" t="s">
        <v>2</v>
      </c>
      <c r="D7" s="1"/>
      <c r="E7" s="1"/>
      <c r="G7" s="1"/>
    </row>
    <row r="8" spans="2:7" x14ac:dyDescent="0.35">
      <c r="B8" t="s">
        <v>3</v>
      </c>
      <c r="C8">
        <f>C5-C9*C4</f>
        <v>0.21542205841613671</v>
      </c>
      <c r="D8">
        <f>D5-D9*D4</f>
        <v>0.21542205841613671</v>
      </c>
      <c r="E8">
        <f>$C$8</f>
        <v>0.21542205841613671</v>
      </c>
      <c r="G8">
        <v>0.21447922467050196</v>
      </c>
    </row>
    <row r="9" spans="2:7" x14ac:dyDescent="0.35">
      <c r="B9" t="s">
        <v>4</v>
      </c>
      <c r="C9">
        <f>($C$5-$D$5)/($C$4-$D$4)</f>
        <v>0.71821507839916809</v>
      </c>
      <c r="D9">
        <f>($C$5-$D$5)/($C$4-$D$4)</f>
        <v>0.71821507839916809</v>
      </c>
      <c r="E9">
        <f>$C$9</f>
        <v>0.71821507839916809</v>
      </c>
      <c r="G9">
        <v>0.7191989547616483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Финвал</vt:lpstr>
      <vt:lpstr>Фин кэф формула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2021-11-25T17:06:59Z</dcterms:modified>
</cp:coreProperties>
</file>